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4955" windowHeight="8190"/>
  </bookViews>
  <sheets>
    <sheet name="Bilans_2017" sheetId="3" r:id="rId1"/>
  </sheets>
  <calcPr calcId="145621"/>
</workbook>
</file>

<file path=xl/calcChain.xml><?xml version="1.0" encoding="utf-8"?>
<calcChain xmlns="http://schemas.openxmlformats.org/spreadsheetml/2006/main">
  <c r="H14" i="3" l="1"/>
  <c r="H20" i="3"/>
  <c r="D17" i="3"/>
  <c r="D22" i="3"/>
  <c r="G20" i="3" l="1"/>
  <c r="C17" i="3"/>
  <c r="C11" i="3"/>
  <c r="H19" i="3" l="1"/>
  <c r="H16" i="3" s="1"/>
  <c r="D9" i="3"/>
  <c r="H22" i="3"/>
  <c r="G22" i="3"/>
  <c r="D21" i="3"/>
  <c r="D15" i="3" s="1"/>
  <c r="C21" i="3"/>
  <c r="C15" i="3" s="1"/>
  <c r="G19" i="3"/>
  <c r="G16" i="3" s="1"/>
  <c r="H13" i="3"/>
  <c r="H9" i="3" s="1"/>
  <c r="G13" i="3"/>
  <c r="G9" i="3" s="1"/>
  <c r="C9" i="3"/>
  <c r="H25" i="3" l="1"/>
  <c r="D25" i="3"/>
  <c r="G25" i="3"/>
  <c r="C25" i="3"/>
</calcChain>
</file>

<file path=xl/comments1.xml><?xml version="1.0" encoding="utf-8"?>
<comments xmlns="http://schemas.openxmlformats.org/spreadsheetml/2006/main">
  <authors>
    <author>Renata Kasperowicz</author>
  </authors>
  <commentList>
    <comment ref="D17" authorId="0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15,81 - ZUS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294 - PDOF, 6,47 Kasperowicz, 0,80 Pietrzyk</t>
        </r>
      </text>
    </comment>
  </commentList>
</comments>
</file>

<file path=xl/sharedStrings.xml><?xml version="1.0" encoding="utf-8"?>
<sst xmlns="http://schemas.openxmlformats.org/spreadsheetml/2006/main" count="87" uniqueCount="65">
  <si>
    <t>BILANS</t>
  </si>
  <si>
    <t>Wiersz</t>
  </si>
  <si>
    <t>AKTYWA</t>
  </si>
  <si>
    <t xml:space="preserve">Stan na </t>
  </si>
  <si>
    <t>PASYWA</t>
  </si>
  <si>
    <t>początek roku</t>
  </si>
  <si>
    <t>koniec roku</t>
  </si>
  <si>
    <t>A</t>
  </si>
  <si>
    <t>Aktywa trwałe</t>
  </si>
  <si>
    <t>Fundusze własne</t>
  </si>
  <si>
    <t>I</t>
  </si>
  <si>
    <t>Wartości niematerialne i prawne</t>
  </si>
  <si>
    <t>II</t>
  </si>
  <si>
    <t>Rzeczowe aktywa trwałe</t>
  </si>
  <si>
    <t>Fundusz z aktualizacji wyceny</t>
  </si>
  <si>
    <t>III</t>
  </si>
  <si>
    <t>Należności długoterminowe</t>
  </si>
  <si>
    <t>Wynik finansowy netto za rok obrotowy</t>
  </si>
  <si>
    <t>IV</t>
  </si>
  <si>
    <t>Inwestycje długoterminowe</t>
  </si>
  <si>
    <t>Nadwyżka przychodów nad kosztami (wielkość dodatnia)</t>
  </si>
  <si>
    <t>V</t>
  </si>
  <si>
    <t>Długoterminowe rozliczenia międzyokresowe</t>
  </si>
  <si>
    <t>Nadwyżka kosztów nad przychodami (wielkość ujemna)</t>
  </si>
  <si>
    <t>B</t>
  </si>
  <si>
    <t>Aktywa obrotowe</t>
  </si>
  <si>
    <t>Zobowiązania i rezerwy na zobowiązania</t>
  </si>
  <si>
    <t>Zapasy rzeczowych aktywów obrotowych</t>
  </si>
  <si>
    <t>Należności krótkoterminowe</t>
  </si>
  <si>
    <t>Zobowiązania krótkoterminowe i fundusze specjalne</t>
  </si>
  <si>
    <t>Inne zobowiązania</t>
  </si>
  <si>
    <t>Fundusze specjalne</t>
  </si>
  <si>
    <t>Inwestycje krótkoterminowe</t>
  </si>
  <si>
    <t>Rezerwy na zobowiązania</t>
  </si>
  <si>
    <t>Środki pieniężne</t>
  </si>
  <si>
    <t>Rozliczenia międzyokresowe</t>
  </si>
  <si>
    <t>Pozostałe aktywa finansowe</t>
  </si>
  <si>
    <t>Rozliczenia międzyokresowe przychodów</t>
  </si>
  <si>
    <t>Krótkoterminowe rozliczenia międzyokresowe</t>
  </si>
  <si>
    <t>Inne rozliczenia międzyokresowe</t>
  </si>
  <si>
    <t>Suma bilansowa</t>
  </si>
  <si>
    <t>.....................................</t>
  </si>
  <si>
    <t>Data sporządzenia</t>
  </si>
  <si>
    <t>Podpisy</t>
  </si>
  <si>
    <t>…………………………..</t>
  </si>
  <si>
    <t>NIP : 113-21-26-885</t>
  </si>
  <si>
    <t>Zatwierdził   :</t>
  </si>
  <si>
    <t>00-728    Warszawa</t>
  </si>
  <si>
    <t>Barbara Wójcicka - Bartłomiejczyk</t>
  </si>
  <si>
    <t>Sporzadziła :  Renata Kasperowicz</t>
  </si>
  <si>
    <t>REGON: 011957577</t>
  </si>
  <si>
    <t>........................................</t>
  </si>
  <si>
    <t>FUNDACJA  NUTRICIA</t>
  </si>
  <si>
    <t>Mariola Urbanowska - Jęcek</t>
  </si>
  <si>
    <t>Marta Szulc</t>
  </si>
  <si>
    <t>Adam Aleksiejuk</t>
  </si>
  <si>
    <t>Agnieszka Dolna</t>
  </si>
  <si>
    <t>Bilans sporządzony zgodnie z załącznikiem nr 4 ustawy o rachunkowości</t>
  </si>
  <si>
    <t>Fundusz podstawowy</t>
  </si>
  <si>
    <t>Należne wpłaty na kapitał podstawowy (wielkość ujemna)</t>
  </si>
  <si>
    <t>Zobowiązania z tytułu kredytów i pożyczek</t>
  </si>
  <si>
    <t>ul. Bobrowiecka 8</t>
  </si>
  <si>
    <t>na dzień 31 grudnia 2017 r.</t>
  </si>
  <si>
    <t>30 marca 2018 r.</t>
  </si>
  <si>
    <t>Marcin Gendźwiłł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</si>
</sst>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15" fontId="2" fillId="0" borderId="0" xfId="0" applyNumberFormat="1" applyFont="1"/>
    <xf numFmtId="0" fontId="4" fillId="0" borderId="0" xfId="0" applyFont="1" applyFill="1"/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64" fontId="7" fillId="2" borderId="9" xfId="1" applyNumberFormat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2" fillId="3" borderId="10" xfId="1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164" fontId="7" fillId="2" borderId="15" xfId="1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64" fontId="7" fillId="2" borderId="16" xfId="1" applyNumberFormat="1" applyFont="1" applyFill="1" applyBorder="1" applyAlignment="1">
      <alignment horizontal="center" vertical="center"/>
    </xf>
    <xf numFmtId="164" fontId="4" fillId="0" borderId="0" xfId="0" applyNumberFormat="1" applyFont="1"/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showGridLines="0" tabSelected="1" zoomScale="75" workbookViewId="0">
      <selection activeCell="J16" sqref="J16"/>
    </sheetView>
  </sheetViews>
  <sheetFormatPr defaultRowHeight="12.75" x14ac:dyDescent="0.2"/>
  <cols>
    <col min="1" max="1" width="9.140625" style="2"/>
    <col min="2" max="2" width="36.7109375" style="2" customWidth="1"/>
    <col min="3" max="4" width="16.7109375" style="2" customWidth="1"/>
    <col min="5" max="5" width="10.42578125" style="2" bestFit="1" customWidth="1"/>
    <col min="6" max="6" width="36.7109375" style="2" customWidth="1"/>
    <col min="7" max="8" width="16.7109375" style="2" customWidth="1"/>
    <col min="9" max="9" width="9.140625" style="2"/>
    <col min="10" max="10" width="11" style="2" bestFit="1" customWidth="1"/>
    <col min="11" max="11" width="12.7109375" style="2" bestFit="1" customWidth="1"/>
    <col min="12" max="12" width="12.140625" style="2" bestFit="1" customWidth="1"/>
    <col min="13" max="16384" width="9.140625" style="2"/>
  </cols>
  <sheetData>
    <row r="1" spans="1:10" ht="18" x14ac:dyDescent="0.25">
      <c r="A1" s="1" t="s">
        <v>52</v>
      </c>
      <c r="B1" s="1"/>
      <c r="C1" s="1"/>
      <c r="D1" s="40" t="s">
        <v>0</v>
      </c>
      <c r="E1" s="40"/>
      <c r="F1" s="1"/>
      <c r="G1" s="1"/>
      <c r="H1" s="1"/>
    </row>
    <row r="2" spans="1:10" ht="14.25" x14ac:dyDescent="0.2">
      <c r="A2" s="1" t="s">
        <v>61</v>
      </c>
      <c r="B2" s="1"/>
      <c r="C2" s="1"/>
      <c r="D2" s="1"/>
      <c r="E2" s="1"/>
      <c r="F2" s="1"/>
      <c r="G2" s="1" t="s">
        <v>50</v>
      </c>
      <c r="H2" s="1"/>
    </row>
    <row r="3" spans="1:10" ht="14.25" x14ac:dyDescent="0.2">
      <c r="A3" s="1" t="s">
        <v>47</v>
      </c>
      <c r="B3" s="1"/>
      <c r="C3" s="1"/>
      <c r="D3" s="3" t="s">
        <v>62</v>
      </c>
      <c r="E3" s="18"/>
      <c r="F3" s="1"/>
      <c r="G3" s="1" t="s">
        <v>45</v>
      </c>
      <c r="H3" s="1"/>
    </row>
    <row r="4" spans="1:10" ht="14.25" x14ac:dyDescent="0.2">
      <c r="A4" s="1"/>
      <c r="B4" s="1"/>
      <c r="C4" s="1"/>
      <c r="D4" s="1"/>
      <c r="E4" s="1"/>
      <c r="F4" s="1"/>
      <c r="G4" s="1"/>
      <c r="H4" s="1"/>
    </row>
    <row r="5" spans="1:10" x14ac:dyDescent="0.2">
      <c r="A5" s="41" t="s">
        <v>57</v>
      </c>
      <c r="B5" s="41"/>
      <c r="C5" s="41"/>
      <c r="D5" s="41"/>
      <c r="E5" s="41"/>
      <c r="F5" s="41"/>
      <c r="G5" s="41"/>
      <c r="H5" s="41"/>
    </row>
    <row r="6" spans="1:10" ht="15" thickBot="1" x14ac:dyDescent="0.25">
      <c r="A6" s="1"/>
      <c r="B6" s="1"/>
      <c r="C6" s="1"/>
      <c r="D6" s="1"/>
      <c r="E6" s="1"/>
      <c r="F6" s="1"/>
      <c r="G6" s="1"/>
      <c r="H6" s="1"/>
    </row>
    <row r="7" spans="1:10" ht="15" x14ac:dyDescent="0.2">
      <c r="A7" s="20" t="s">
        <v>1</v>
      </c>
      <c r="B7" s="36" t="s">
        <v>2</v>
      </c>
      <c r="C7" s="42" t="s">
        <v>3</v>
      </c>
      <c r="D7" s="42"/>
      <c r="E7" s="21" t="s">
        <v>1</v>
      </c>
      <c r="F7" s="36" t="s">
        <v>4</v>
      </c>
      <c r="G7" s="42" t="s">
        <v>3</v>
      </c>
      <c r="H7" s="43"/>
    </row>
    <row r="8" spans="1:10" ht="15" x14ac:dyDescent="0.2">
      <c r="A8" s="22">
        <v>1</v>
      </c>
      <c r="B8" s="4">
        <v>2</v>
      </c>
      <c r="C8" s="6" t="s">
        <v>5</v>
      </c>
      <c r="D8" s="6" t="s">
        <v>6</v>
      </c>
      <c r="E8" s="5">
        <v>1</v>
      </c>
      <c r="F8" s="4">
        <v>2</v>
      </c>
      <c r="G8" s="6" t="s">
        <v>5</v>
      </c>
      <c r="H8" s="23" t="s">
        <v>6</v>
      </c>
    </row>
    <row r="9" spans="1:10" ht="15" x14ac:dyDescent="0.2">
      <c r="A9" s="22" t="s">
        <v>7</v>
      </c>
      <c r="B9" s="7" t="s">
        <v>8</v>
      </c>
      <c r="C9" s="8">
        <f>SUM(C10:C14)</f>
        <v>1016.3199999999997</v>
      </c>
      <c r="D9" s="8">
        <f>SUM(D10:D14)</f>
        <v>0</v>
      </c>
      <c r="E9" s="5" t="s">
        <v>7</v>
      </c>
      <c r="F9" s="7" t="s">
        <v>9</v>
      </c>
      <c r="G9" s="8">
        <f>SUM(G10:G13)</f>
        <v>200881.68</v>
      </c>
      <c r="H9" s="24">
        <f>SUM(H10:H13)</f>
        <v>214035.79000000015</v>
      </c>
    </row>
    <row r="10" spans="1:10" ht="15" x14ac:dyDescent="0.2">
      <c r="A10" s="22" t="s">
        <v>10</v>
      </c>
      <c r="B10" s="9" t="s">
        <v>11</v>
      </c>
      <c r="C10" s="10"/>
      <c r="D10" s="10"/>
      <c r="E10" s="5" t="s">
        <v>10</v>
      </c>
      <c r="F10" s="9" t="s">
        <v>58</v>
      </c>
      <c r="G10" s="10">
        <v>50000</v>
      </c>
      <c r="H10" s="25">
        <v>50000</v>
      </c>
    </row>
    <row r="11" spans="1:10" ht="15" x14ac:dyDescent="0.2">
      <c r="A11" s="22" t="s">
        <v>12</v>
      </c>
      <c r="B11" s="9" t="s">
        <v>13</v>
      </c>
      <c r="C11" s="10">
        <f>3387.64-2371.32</f>
        <v>1016.3199999999997</v>
      </c>
      <c r="D11" s="10">
        <v>0</v>
      </c>
      <c r="E11" s="5" t="s">
        <v>12</v>
      </c>
      <c r="F11" s="9" t="s">
        <v>14</v>
      </c>
      <c r="G11" s="10"/>
      <c r="H11" s="25"/>
    </row>
    <row r="12" spans="1:10" ht="28.5" x14ac:dyDescent="0.2">
      <c r="A12" s="22" t="s">
        <v>15</v>
      </c>
      <c r="B12" s="9" t="s">
        <v>16</v>
      </c>
      <c r="C12" s="10"/>
      <c r="D12" s="10"/>
      <c r="E12" s="35" t="s">
        <v>15</v>
      </c>
      <c r="F12" s="9" t="s">
        <v>59</v>
      </c>
      <c r="G12" s="10"/>
      <c r="H12" s="25"/>
    </row>
    <row r="13" spans="1:10" ht="28.5" x14ac:dyDescent="0.2">
      <c r="A13" s="22" t="s">
        <v>18</v>
      </c>
      <c r="B13" s="9" t="s">
        <v>19</v>
      </c>
      <c r="C13" s="10"/>
      <c r="D13" s="10"/>
      <c r="E13" s="5" t="s">
        <v>18</v>
      </c>
      <c r="F13" s="9" t="s">
        <v>17</v>
      </c>
      <c r="G13" s="11">
        <f>SUM(G14:G15)</f>
        <v>150881.68</v>
      </c>
      <c r="H13" s="26">
        <f>SUM(H14:H15)</f>
        <v>164035.79000000015</v>
      </c>
    </row>
    <row r="14" spans="1:10" ht="28.5" x14ac:dyDescent="0.2">
      <c r="A14" s="22" t="s">
        <v>21</v>
      </c>
      <c r="B14" s="9" t="s">
        <v>22</v>
      </c>
      <c r="C14" s="10"/>
      <c r="D14" s="10"/>
      <c r="E14" s="5">
        <v>1</v>
      </c>
      <c r="F14" s="9" t="s">
        <v>20</v>
      </c>
      <c r="G14" s="39">
        <v>150881.68</v>
      </c>
      <c r="H14" s="27">
        <f>-4036436.82+5200+4184875+133.7+50000+150881.68+678.91+559-144300-46063.5-508.18-984</f>
        <v>164035.79000000015</v>
      </c>
      <c r="J14" s="34"/>
    </row>
    <row r="15" spans="1:10" ht="28.5" x14ac:dyDescent="0.2">
      <c r="A15" s="22" t="s">
        <v>24</v>
      </c>
      <c r="B15" s="7" t="s">
        <v>25</v>
      </c>
      <c r="C15" s="8">
        <f>SUM(C16:C21)</f>
        <v>235710.84</v>
      </c>
      <c r="D15" s="8">
        <f>SUM(D16:D21)</f>
        <v>213074.19</v>
      </c>
      <c r="E15" s="12">
        <v>2</v>
      </c>
      <c r="F15" s="38" t="s">
        <v>23</v>
      </c>
      <c r="G15" s="39"/>
      <c r="H15" s="27"/>
      <c r="J15" s="34"/>
    </row>
    <row r="16" spans="1:10" ht="30" x14ac:dyDescent="0.2">
      <c r="A16" s="22" t="s">
        <v>10</v>
      </c>
      <c r="B16" s="9" t="s">
        <v>27</v>
      </c>
      <c r="C16" s="10"/>
      <c r="D16" s="10"/>
      <c r="E16" s="5" t="s">
        <v>24</v>
      </c>
      <c r="F16" s="7" t="s">
        <v>26</v>
      </c>
      <c r="G16" s="8">
        <f>SUM(G17:G19)+G18+G22</f>
        <v>41659.75</v>
      </c>
      <c r="H16" s="24">
        <f>SUM(H17+H19+H18+H22)</f>
        <v>1585.27</v>
      </c>
      <c r="J16" s="34"/>
    </row>
    <row r="17" spans="1:15" ht="28.5" x14ac:dyDescent="0.2">
      <c r="A17" s="44" t="s">
        <v>12</v>
      </c>
      <c r="B17" s="47" t="s">
        <v>28</v>
      </c>
      <c r="C17" s="50">
        <f>3000+7500+7500+7500+7500+7500+7500+7500</f>
        <v>55500</v>
      </c>
      <c r="D17" s="50">
        <f>3000+7500+7500+3000+15.81</f>
        <v>21015.81</v>
      </c>
      <c r="E17" s="5" t="s">
        <v>10</v>
      </c>
      <c r="F17" s="9" t="s">
        <v>60</v>
      </c>
      <c r="G17" s="10"/>
      <c r="H17" s="25"/>
    </row>
    <row r="18" spans="1:15" ht="15" x14ac:dyDescent="0.2">
      <c r="A18" s="45"/>
      <c r="B18" s="48"/>
      <c r="C18" s="51"/>
      <c r="D18" s="51"/>
      <c r="E18" s="12" t="s">
        <v>12</v>
      </c>
      <c r="F18" s="38" t="s">
        <v>33</v>
      </c>
      <c r="G18" s="39"/>
      <c r="H18" s="27"/>
    </row>
    <row r="19" spans="1:15" ht="28.5" x14ac:dyDescent="0.2">
      <c r="A19" s="45"/>
      <c r="B19" s="48"/>
      <c r="C19" s="51"/>
      <c r="D19" s="51"/>
      <c r="E19" s="5" t="s">
        <v>15</v>
      </c>
      <c r="F19" s="9" t="s">
        <v>29</v>
      </c>
      <c r="G19" s="11">
        <f>SUM(G20:G21)</f>
        <v>41659.75</v>
      </c>
      <c r="H19" s="26">
        <f>SUM(H20:H21)</f>
        <v>1585.27</v>
      </c>
    </row>
    <row r="20" spans="1:15" ht="15" x14ac:dyDescent="0.2">
      <c r="A20" s="46"/>
      <c r="B20" s="49"/>
      <c r="C20" s="52"/>
      <c r="D20" s="52"/>
      <c r="E20" s="5">
        <v>1</v>
      </c>
      <c r="F20" s="9" t="s">
        <v>30</v>
      </c>
      <c r="G20" s="39">
        <f>2460+37555+80.68+400+134.07+580+450</f>
        <v>41659.75</v>
      </c>
      <c r="H20" s="25">
        <f>-2460+984+2460+300+294+6.47+0.8</f>
        <v>1585.27</v>
      </c>
    </row>
    <row r="21" spans="1:15" ht="15" x14ac:dyDescent="0.2">
      <c r="A21" s="22" t="s">
        <v>15</v>
      </c>
      <c r="B21" s="9" t="s">
        <v>32</v>
      </c>
      <c r="C21" s="11">
        <f>SUM(C22:C23)</f>
        <v>180210.84</v>
      </c>
      <c r="D21" s="11">
        <f>SUM(D22:D23)</f>
        <v>192058.38</v>
      </c>
      <c r="E21" s="12">
        <v>2</v>
      </c>
      <c r="F21" s="38" t="s">
        <v>31</v>
      </c>
      <c r="G21" s="39"/>
      <c r="H21" s="27"/>
    </row>
    <row r="22" spans="1:15" ht="15" x14ac:dyDescent="0.2">
      <c r="A22" s="22">
        <v>1</v>
      </c>
      <c r="B22" s="9" t="s">
        <v>34</v>
      </c>
      <c r="C22" s="10">
        <v>180210.84</v>
      </c>
      <c r="D22" s="10">
        <f>142058.38+50000</f>
        <v>192058.38</v>
      </c>
      <c r="E22" s="12" t="s">
        <v>18</v>
      </c>
      <c r="F22" s="38" t="s">
        <v>35</v>
      </c>
      <c r="G22" s="13">
        <f>SUM(G23:G24)</f>
        <v>0</v>
      </c>
      <c r="H22" s="28">
        <f>SUM(H23:H24)</f>
        <v>0</v>
      </c>
    </row>
    <row r="23" spans="1:15" ht="28.5" x14ac:dyDescent="0.2">
      <c r="A23" s="37">
        <v>2</v>
      </c>
      <c r="B23" s="38" t="s">
        <v>36</v>
      </c>
      <c r="C23" s="39"/>
      <c r="D23" s="39"/>
      <c r="E23" s="12">
        <v>1</v>
      </c>
      <c r="F23" s="38" t="s">
        <v>37</v>
      </c>
      <c r="G23" s="39"/>
      <c r="H23" s="27"/>
    </row>
    <row r="24" spans="1:15" ht="30.75" thickBot="1" x14ac:dyDescent="0.25">
      <c r="A24" s="37" t="s">
        <v>18</v>
      </c>
      <c r="B24" s="14" t="s">
        <v>38</v>
      </c>
      <c r="C24" s="39">
        <v>5814.27</v>
      </c>
      <c r="D24" s="39">
        <v>2546.87</v>
      </c>
      <c r="E24" s="12">
        <v>2</v>
      </c>
      <c r="F24" s="38" t="s">
        <v>39</v>
      </c>
      <c r="G24" s="39"/>
      <c r="H24" s="27"/>
    </row>
    <row r="25" spans="1:15" ht="16.5" thickTop="1" thickBot="1" x14ac:dyDescent="0.25">
      <c r="A25" s="29"/>
      <c r="B25" s="30" t="s">
        <v>40</v>
      </c>
      <c r="C25" s="31">
        <f>SUM(C9+C15+C24)</f>
        <v>242541.43</v>
      </c>
      <c r="D25" s="31">
        <f>SUM(D9+D15+D24)</f>
        <v>215621.06</v>
      </c>
      <c r="E25" s="32"/>
      <c r="F25" s="30" t="s">
        <v>40</v>
      </c>
      <c r="G25" s="31">
        <f>SUM(G9+G16)</f>
        <v>242541.43</v>
      </c>
      <c r="H25" s="33">
        <f>SUM(H9+H16)</f>
        <v>215621.06000000014</v>
      </c>
      <c r="K25" s="34"/>
      <c r="L25" s="34"/>
      <c r="O25" s="34"/>
    </row>
    <row r="26" spans="1:15" ht="14.25" x14ac:dyDescent="0.2">
      <c r="A26" s="3"/>
      <c r="B26" s="1"/>
      <c r="C26" s="1"/>
      <c r="D26" s="1"/>
      <c r="E26" s="1"/>
    </row>
    <row r="27" spans="1:15" ht="14.25" x14ac:dyDescent="0.2">
      <c r="A27" s="15"/>
      <c r="B27" s="1"/>
      <c r="C27" s="1"/>
      <c r="D27" s="1"/>
      <c r="E27" s="1"/>
      <c r="H27" s="34"/>
    </row>
    <row r="28" spans="1:15" ht="14.25" x14ac:dyDescent="0.2">
      <c r="A28" s="16" t="s">
        <v>42</v>
      </c>
      <c r="B28" s="1"/>
      <c r="C28" s="1" t="s">
        <v>63</v>
      </c>
      <c r="D28" s="1"/>
      <c r="F28" s="2" t="s">
        <v>46</v>
      </c>
      <c r="H28" s="1"/>
    </row>
    <row r="29" spans="1:15" ht="14.25" x14ac:dyDescent="0.2">
      <c r="A29" s="1"/>
      <c r="B29" s="1"/>
      <c r="C29" s="1"/>
      <c r="D29" s="1"/>
      <c r="H29" s="1"/>
    </row>
    <row r="30" spans="1:15" x14ac:dyDescent="0.2">
      <c r="A30" s="2" t="s">
        <v>49</v>
      </c>
    </row>
    <row r="31" spans="1:15" x14ac:dyDescent="0.2">
      <c r="F31" s="2" t="s">
        <v>53</v>
      </c>
      <c r="G31" s="2" t="s">
        <v>44</v>
      </c>
    </row>
    <row r="32" spans="1:15" ht="14.25" x14ac:dyDescent="0.2">
      <c r="F32" s="1"/>
    </row>
    <row r="34" spans="6:7" x14ac:dyDescent="0.2">
      <c r="F34" s="19" t="s">
        <v>64</v>
      </c>
      <c r="G34" s="2" t="s">
        <v>44</v>
      </c>
    </row>
    <row r="37" spans="6:7" ht="14.25" x14ac:dyDescent="0.2">
      <c r="F37" s="2" t="s">
        <v>48</v>
      </c>
      <c r="G37" s="1" t="s">
        <v>41</v>
      </c>
    </row>
    <row r="38" spans="6:7" ht="14.25" x14ac:dyDescent="0.2">
      <c r="G38" s="1"/>
    </row>
    <row r="39" spans="6:7" ht="14.25" x14ac:dyDescent="0.2">
      <c r="G39" s="1"/>
    </row>
    <row r="40" spans="6:7" ht="14.25" x14ac:dyDescent="0.2">
      <c r="F40" s="19" t="s">
        <v>56</v>
      </c>
      <c r="G40" s="1" t="s">
        <v>51</v>
      </c>
    </row>
    <row r="41" spans="6:7" ht="14.25" x14ac:dyDescent="0.2">
      <c r="G41" s="1"/>
    </row>
    <row r="42" spans="6:7" ht="14.25" x14ac:dyDescent="0.2">
      <c r="G42" s="1"/>
    </row>
    <row r="43" spans="6:7" ht="14.25" x14ac:dyDescent="0.2">
      <c r="F43" s="2" t="s">
        <v>54</v>
      </c>
      <c r="G43" s="1" t="s">
        <v>51</v>
      </c>
    </row>
    <row r="44" spans="6:7" ht="14.25" x14ac:dyDescent="0.2">
      <c r="G44" s="1"/>
    </row>
    <row r="45" spans="6:7" ht="14.25" x14ac:dyDescent="0.2">
      <c r="G45" s="1"/>
    </row>
    <row r="46" spans="6:7" ht="14.25" x14ac:dyDescent="0.2">
      <c r="F46" s="2" t="s">
        <v>55</v>
      </c>
      <c r="G46" s="1" t="s">
        <v>51</v>
      </c>
    </row>
    <row r="47" spans="6:7" x14ac:dyDescent="0.2">
      <c r="G47" s="17" t="s">
        <v>43</v>
      </c>
    </row>
  </sheetData>
  <mergeCells count="8">
    <mergeCell ref="D1:E1"/>
    <mergeCell ref="A5:H5"/>
    <mergeCell ref="C7:D7"/>
    <mergeCell ref="G7:H7"/>
    <mergeCell ref="A17:A20"/>
    <mergeCell ref="B17:B20"/>
    <mergeCell ref="C17:C20"/>
    <mergeCell ref="D17:D2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Bilans_2017</vt:lpstr>
    </vt:vector>
  </TitlesOfParts>
  <Company>Seabed Polska Sp.z o.o.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Paluch</dc:creator>
  <cp:lastModifiedBy>Renata Kasperowicz</cp:lastModifiedBy>
  <cp:lastPrinted>2018-06-18T13:54:16Z</cp:lastPrinted>
  <dcterms:created xsi:type="dcterms:W3CDTF">2005-02-07T23:01:13Z</dcterms:created>
  <dcterms:modified xsi:type="dcterms:W3CDTF">2018-06-18T14:03:26Z</dcterms:modified>
</cp:coreProperties>
</file>